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<sst xmlns="http://schemas.openxmlformats.org/spreadsheetml/2006/main" count="79" uniqueCount="76">
  <si>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Encargos Sociais e Trabalhistas</t>
  </si>
  <si>
    <t>Grupo A</t>
  </si>
  <si>
    <t>Encargos Sociais Básicos</t>
  </si>
  <si>
    <t>sem horas extras</t>
  </si>
  <si>
    <t>FGTS</t>
  </si>
  <si>
    <t>SESI</t>
  </si>
  <si>
    <t>SENAI</t>
  </si>
  <si>
    <t>INCRA</t>
  </si>
  <si>
    <t>Salário Educação</t>
  </si>
  <si>
    <t>Seguro contra Acidentes Trabalho</t>
  </si>
  <si>
    <t>SECONCI</t>
  </si>
  <si>
    <t>SEBRAI</t>
  </si>
  <si>
    <t>Grupo B</t>
  </si>
  <si>
    <t xml:space="preserve">Encargos que recebem incidência de A </t>
  </si>
  <si>
    <t>Repouso Semanal Remunerado</t>
  </si>
  <si>
    <t>Auxílio Enfermidade</t>
  </si>
  <si>
    <t>13º Salário</t>
  </si>
  <si>
    <t>Licença Paternidade</t>
  </si>
  <si>
    <t>Grupo C</t>
  </si>
  <si>
    <t xml:space="preserve">Encargos que não recebem incidência de A </t>
  </si>
  <si>
    <t>Aviso Prévio Idenizado</t>
  </si>
  <si>
    <t>Grupo D</t>
  </si>
  <si>
    <t>Taxas de reincidências</t>
  </si>
  <si>
    <t>Total Geral</t>
  </si>
  <si>
    <t>Companhia de Saneamento do Pará</t>
  </si>
  <si>
    <t>Diretoria de Expansão e Tecnologia</t>
  </si>
  <si>
    <t>Composição da Taxa de Bonificação de Despesas Indiretas ( B.D.I.)</t>
  </si>
  <si>
    <t>A)</t>
  </si>
  <si>
    <t>B)</t>
  </si>
  <si>
    <t>C)</t>
  </si>
  <si>
    <t>Despesas Indiretas</t>
  </si>
  <si>
    <t>1.</t>
  </si>
  <si>
    <t>1.1</t>
  </si>
  <si>
    <t>1.2</t>
  </si>
  <si>
    <t>Transporte</t>
  </si>
  <si>
    <t>1.3</t>
  </si>
  <si>
    <t>2.1</t>
  </si>
  <si>
    <t>2.</t>
  </si>
  <si>
    <t>Administração Central</t>
  </si>
  <si>
    <t>Despesas Fiscais</t>
  </si>
  <si>
    <t>2.2.1</t>
  </si>
  <si>
    <t>ISS</t>
  </si>
  <si>
    <t>2.2.2</t>
  </si>
  <si>
    <t>PIS</t>
  </si>
  <si>
    <t>2.2.3</t>
  </si>
  <si>
    <t>CONFINS</t>
  </si>
  <si>
    <t>Porcentagem Global Aplicada</t>
  </si>
  <si>
    <t>Mão de Obra com Encargos Sociais</t>
  </si>
  <si>
    <t>Manutenção e Operação do Escritório Central</t>
  </si>
  <si>
    <t>2.2.4</t>
  </si>
  <si>
    <t>2.2.5</t>
  </si>
  <si>
    <t>Custos Financeiros</t>
  </si>
  <si>
    <t>Seguro Obrigatório</t>
  </si>
  <si>
    <t>Despesas Fiscais e Financeiras</t>
  </si>
  <si>
    <t xml:space="preserve">Benefícios (Lucro) </t>
  </si>
  <si>
    <t xml:space="preserve">Feriados </t>
  </si>
  <si>
    <t>Faltas Justificadas</t>
  </si>
  <si>
    <t>Dias de Chuvas</t>
  </si>
  <si>
    <t>Auxilio Acidente de Trabalho</t>
  </si>
  <si>
    <t>Férias Gozadas</t>
  </si>
  <si>
    <t>Salário Maternidade</t>
  </si>
  <si>
    <t>Total dos Encragos Sociais Básicos</t>
  </si>
  <si>
    <t>Aviso Prévio Trabalhado</t>
  </si>
  <si>
    <t>Férias Indenizadas</t>
  </si>
  <si>
    <t>Depósito Recisão sem justa causa</t>
  </si>
  <si>
    <t>Indenização Adicional</t>
  </si>
  <si>
    <t>Total dos Encargos Sociais que recebem incidência de A</t>
  </si>
  <si>
    <t>Total dos Encargos Sociais que não recebem incidência de A</t>
  </si>
  <si>
    <t>Reincidência do Grupo A sobre o B</t>
  </si>
  <si>
    <t>Total de Reincidência de um grupo sobre o outro</t>
  </si>
  <si>
    <t>Reincidência de Grupo A sobre aviso prévio trabalhado e Reincidência do FGTS sobre aviso prévio indenizado</t>
  </si>
  <si>
    <t>Horista</t>
  </si>
  <si>
    <t>Mensalista</t>
  </si>
  <si>
    <t>vigência a partir 03/2016</t>
  </si>
  <si>
    <t xml:space="preserve">Composição de Encargo Social sem desoneração                               </t>
  </si>
  <si>
    <t>INSS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</si>
</sst>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"/>
    <numFmt numFmtId="177" formatCode="0.0"/>
  </numFmts>
  <fonts count="5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12"/>
      <color indexed="60"/>
      <name val="Verdana"/>
      <family val="2"/>
    </font>
    <font>
      <i/>
      <sz val="18"/>
      <name val="Brush Script MT"/>
      <family val="4"/>
    </font>
    <font>
      <i/>
      <sz val="14"/>
      <name val="Brush Script MT"/>
      <family val="4"/>
    </font>
    <font>
      <b/>
      <sz val="10"/>
      <name val="Arial"/>
      <family val="2"/>
    </font>
    <font>
      <i/>
      <sz val="18"/>
      <color indexed="18"/>
      <name val="Brush Script MT"/>
      <family val="4"/>
    </font>
    <font>
      <i/>
      <sz val="14"/>
      <color indexed="18"/>
      <name val="Brush Script MT"/>
      <family val="4"/>
    </font>
    <font>
      <b/>
      <sz val="12"/>
      <color indexed="16"/>
      <name val="Verdana"/>
      <family val="2"/>
    </font>
    <font>
      <sz val="12"/>
      <color indexed="18"/>
      <name val="Comic Sans MS"/>
      <family val="4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sz val="8"/>
      <color indexed="8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10" fontId="0" fillId="0" borderId="0" xfId="0" applyNumberFormat="1" applyAlignment="1">
      <alignment horizontal="center" vertical="justify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10" fontId="2" fillId="34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right" wrapText="1"/>
    </xf>
    <xf numFmtId="10" fontId="2" fillId="33" borderId="0" xfId="0" applyNumberFormat="1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2" fontId="1" fillId="34" borderId="0" xfId="0" applyNumberFormat="1" applyFont="1" applyFill="1" applyAlignment="1">
      <alignment horizontal="center" wrapText="1"/>
    </xf>
    <xf numFmtId="2" fontId="1" fillId="33" borderId="0" xfId="0" applyNumberFormat="1" applyFont="1" applyFill="1" applyAlignment="1">
      <alignment horizontal="center" wrapText="1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35" borderId="0" xfId="0" applyFont="1" applyFill="1" applyAlignment="1">
      <alignment/>
    </xf>
    <xf numFmtId="0" fontId="12" fillId="36" borderId="0" xfId="0" applyFont="1" applyFill="1" applyAlignment="1">
      <alignment horizontal="center" wrapText="1"/>
    </xf>
    <xf numFmtId="10" fontId="12" fillId="36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10" fontId="12" fillId="0" borderId="0" xfId="0" applyNumberFormat="1" applyFont="1" applyAlignment="1">
      <alignment horizontal="right" wrapText="1"/>
    </xf>
    <xf numFmtId="10" fontId="0" fillId="0" borderId="0" xfId="0" applyNumberFormat="1" applyAlignment="1">
      <alignment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10" fontId="1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2" fillId="37" borderId="0" xfId="0" applyFont="1" applyFill="1" applyAlignment="1">
      <alignment horizontal="right" wrapText="1"/>
    </xf>
    <xf numFmtId="10" fontId="12" fillId="37" borderId="0" xfId="0" applyNumberFormat="1" applyFont="1" applyFill="1" applyAlignment="1">
      <alignment horizontal="right" wrapText="1"/>
    </xf>
    <xf numFmtId="0" fontId="12" fillId="38" borderId="0" xfId="0" applyFont="1" applyFill="1" applyAlignment="1">
      <alignment horizontal="right" wrapText="1"/>
    </xf>
    <xf numFmtId="10" fontId="12" fillId="38" borderId="0" xfId="0" applyNumberFormat="1" applyFont="1" applyFill="1" applyAlignment="1">
      <alignment horizontal="right" wrapText="1"/>
    </xf>
    <xf numFmtId="0" fontId="13" fillId="0" borderId="0" xfId="0" applyFont="1" applyAlignment="1">
      <alignment horizontal="right" vertical="center" wrapText="1"/>
    </xf>
    <xf numFmtId="0" fontId="4" fillId="39" borderId="0" xfId="0" applyFont="1" applyFill="1" applyAlignment="1">
      <alignment horizontal="center" wrapText="1"/>
    </xf>
    <xf numFmtId="0" fontId="14" fillId="33" borderId="0" xfId="0" applyFont="1" applyFill="1" applyAlignment="1">
      <alignment wrapText="1"/>
    </xf>
    <xf numFmtId="0" fontId="14" fillId="34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2" fontId="1" fillId="0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2" fillId="34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2" fontId="1" fillId="33" borderId="0" xfId="0" applyNumberFormat="1" applyFont="1" applyFill="1" applyAlignment="1">
      <alignment horizontal="left" wrapText="1"/>
    </xf>
    <xf numFmtId="0" fontId="1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2" fontId="1" fillId="40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9" borderId="0" xfId="0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12" fillId="38" borderId="0" xfId="0" applyFont="1" applyFill="1" applyBorder="1" applyAlignment="1">
      <alignment horizontal="left" wrapText="1"/>
    </xf>
    <xf numFmtId="0" fontId="12" fillId="37" borderId="0" xfId="0" applyFont="1" applyFill="1" applyBorder="1" applyAlignment="1">
      <alignment horizontal="left" wrapText="1"/>
    </xf>
    <xf numFmtId="0" fontId="12" fillId="36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57150</xdr:rowOff>
    </xdr:from>
    <xdr:to>
      <xdr:col>2</xdr:col>
      <xdr:colOff>304800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715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409575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28600" y="895350"/>
          <a:ext cx="5048250" cy="0"/>
        </a:xfrm>
        <a:prstGeom prst="line">
          <a:avLst/>
        </a:prstGeom>
        <a:noFill/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2</xdr:row>
      <xdr:rowOff>209550</xdr:rowOff>
    </xdr:from>
    <xdr:to>
      <xdr:col>4</xdr:col>
      <xdr:colOff>390525</xdr:colOff>
      <xdr:row>4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419725" y="685800"/>
          <a:ext cx="771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USPA</a:t>
          </a:r>
        </a:p>
      </xdr:txBody>
    </xdr:sp>
    <xdr:clientData/>
  </xdr:twoCellAnchor>
  <xdr:twoCellAnchor>
    <xdr:from>
      <xdr:col>4</xdr:col>
      <xdr:colOff>333375</xdr:colOff>
      <xdr:row>3</xdr:row>
      <xdr:rowOff>152400</xdr:rowOff>
    </xdr:from>
    <xdr:to>
      <xdr:col>4</xdr:col>
      <xdr:colOff>933450</xdr:colOff>
      <xdr:row>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6134100" y="876300"/>
          <a:ext cx="600075" cy="0"/>
        </a:xfrm>
        <a:prstGeom prst="line">
          <a:avLst/>
        </a:prstGeom>
        <a:noFill/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57150</xdr:rowOff>
    </xdr:from>
    <xdr:to>
      <xdr:col>2</xdr:col>
      <xdr:colOff>381000</xdr:colOff>
      <xdr:row>3</xdr:row>
      <xdr:rowOff>47625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676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</xdr:row>
      <xdr:rowOff>152400</xdr:rowOff>
    </xdr:from>
    <xdr:to>
      <xdr:col>4</xdr:col>
      <xdr:colOff>457200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228600" y="876300"/>
          <a:ext cx="3267075" cy="9525"/>
        </a:xfrm>
        <a:prstGeom prst="line">
          <a:avLst/>
        </a:prstGeom>
        <a:noFill/>
        <a:ln w="1908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3</xdr:row>
      <xdr:rowOff>0</xdr:rowOff>
    </xdr:from>
    <xdr:to>
      <xdr:col>5</xdr:col>
      <xdr:colOff>104775</xdr:colOff>
      <xdr:row>5</xdr:row>
      <xdr:rowOff>47625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600450" y="723900"/>
          <a:ext cx="866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UEOB</a:t>
          </a:r>
        </a:p>
      </xdr:txBody>
    </xdr:sp>
    <xdr:clientData/>
  </xdr:twoCellAnchor>
  <xdr:twoCellAnchor>
    <xdr:from>
      <xdr:col>5</xdr:col>
      <xdr:colOff>133350</xdr:colOff>
      <xdr:row>3</xdr:row>
      <xdr:rowOff>152400</xdr:rowOff>
    </xdr:from>
    <xdr:to>
      <xdr:col>5</xdr:col>
      <xdr:colOff>733425</xdr:colOff>
      <xdr:row>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495800" y="876300"/>
          <a:ext cx="600075" cy="0"/>
        </a:xfrm>
        <a:prstGeom prst="line">
          <a:avLst/>
        </a:prstGeom>
        <a:noFill/>
        <a:ln w="1908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.421875" style="1" customWidth="1"/>
    <col min="2" max="2" width="12.00390625" style="0" customWidth="1"/>
    <col min="3" max="3" width="57.57421875" style="2" customWidth="1"/>
    <col min="4" max="4" width="14.00390625" style="0" customWidth="1"/>
    <col min="5" max="5" width="22.8515625" style="0" customWidth="1"/>
    <col min="6" max="6" width="32.28125" style="0" customWidth="1"/>
    <col min="7" max="7" width="31.8515625" style="0" customWidth="1"/>
  </cols>
  <sheetData>
    <row r="1" spans="1:3" ht="12.75">
      <c r="A1"/>
      <c r="C1"/>
    </row>
    <row r="2" spans="1:11" ht="24.75">
      <c r="A2"/>
      <c r="B2" s="52" t="s">
        <v>24</v>
      </c>
      <c r="C2" s="52"/>
      <c r="D2" s="52"/>
      <c r="E2" s="18"/>
      <c r="F2" s="15"/>
      <c r="G2" s="15"/>
      <c r="H2" s="15"/>
      <c r="I2" s="15"/>
      <c r="J2" s="15"/>
      <c r="K2" s="15"/>
    </row>
    <row r="3" spans="1:11" ht="19.5">
      <c r="A3"/>
      <c r="B3" s="53" t="s">
        <v>25</v>
      </c>
      <c r="C3" s="53"/>
      <c r="D3" s="53"/>
      <c r="E3" s="19"/>
      <c r="F3" s="16"/>
      <c r="G3" s="16"/>
      <c r="H3" s="16"/>
      <c r="I3" s="16"/>
      <c r="J3" s="16"/>
      <c r="K3" s="16"/>
    </row>
    <row r="4" spans="1:3" ht="12.75">
      <c r="A4"/>
      <c r="C4"/>
    </row>
    <row r="5" spans="1:10" ht="12.75">
      <c r="A5"/>
      <c r="B5" s="17"/>
      <c r="C5" s="17"/>
      <c r="D5" s="17"/>
      <c r="E5" s="17"/>
      <c r="F5" s="17"/>
      <c r="G5" s="17"/>
      <c r="H5" s="17"/>
      <c r="I5" s="17"/>
      <c r="J5" s="17"/>
    </row>
    <row r="6" ht="9" customHeight="1"/>
    <row r="7" spans="2:5" ht="12.75" customHeight="1">
      <c r="B7" s="55" t="s">
        <v>74</v>
      </c>
      <c r="C7" s="55"/>
      <c r="D7" s="55"/>
      <c r="E7" s="55"/>
    </row>
    <row r="8" spans="2:5" ht="16.5" customHeight="1">
      <c r="B8" s="55"/>
      <c r="C8" s="55"/>
      <c r="D8" s="55"/>
      <c r="E8" s="55"/>
    </row>
    <row r="9" ht="23.25" customHeight="1">
      <c r="E9" s="34" t="s">
        <v>73</v>
      </c>
    </row>
    <row r="11" spans="2:5" ht="26.25" customHeight="1">
      <c r="B11" s="54" t="s">
        <v>0</v>
      </c>
      <c r="C11" s="54"/>
      <c r="D11" s="40" t="s">
        <v>71</v>
      </c>
      <c r="E11" s="40" t="s">
        <v>72</v>
      </c>
    </row>
    <row r="12" spans="2:5" ht="21.75">
      <c r="B12" s="3" t="s">
        <v>1</v>
      </c>
      <c r="C12" s="3" t="s">
        <v>2</v>
      </c>
      <c r="D12" s="4" t="s">
        <v>3</v>
      </c>
      <c r="E12" s="4" t="s">
        <v>3</v>
      </c>
    </row>
    <row r="13" spans="2:5" ht="20.25" customHeight="1">
      <c r="B13" s="49">
        <v>1</v>
      </c>
      <c r="C13" s="50" t="s">
        <v>75</v>
      </c>
      <c r="D13" s="51">
        <v>20</v>
      </c>
      <c r="E13" s="51">
        <v>20</v>
      </c>
    </row>
    <row r="14" spans="2:5" ht="19.5" customHeight="1">
      <c r="B14" s="4">
        <v>2</v>
      </c>
      <c r="C14" s="41" t="s">
        <v>4</v>
      </c>
      <c r="D14" s="13">
        <f>0.08*100</f>
        <v>8</v>
      </c>
      <c r="E14" s="13">
        <f>0.08*100</f>
        <v>8</v>
      </c>
    </row>
    <row r="15" spans="2:5" ht="19.5" customHeight="1">
      <c r="B15" s="49">
        <v>3</v>
      </c>
      <c r="C15" s="50" t="s">
        <v>5</v>
      </c>
      <c r="D15" s="51">
        <v>1.5</v>
      </c>
      <c r="E15" s="51">
        <v>1.5</v>
      </c>
    </row>
    <row r="16" spans="2:5" ht="19.5" customHeight="1">
      <c r="B16" s="4">
        <v>4</v>
      </c>
      <c r="C16" s="41" t="s">
        <v>6</v>
      </c>
      <c r="D16" s="13">
        <v>1</v>
      </c>
      <c r="E16" s="13">
        <v>1</v>
      </c>
    </row>
    <row r="17" spans="2:5" ht="19.5" customHeight="1">
      <c r="B17" s="49">
        <v>5</v>
      </c>
      <c r="C17" s="50" t="s">
        <v>7</v>
      </c>
      <c r="D17" s="51">
        <v>0.2</v>
      </c>
      <c r="E17" s="51">
        <v>0.2</v>
      </c>
    </row>
    <row r="18" spans="2:5" ht="19.5" customHeight="1">
      <c r="B18" s="4">
        <v>6</v>
      </c>
      <c r="C18" s="41" t="s">
        <v>8</v>
      </c>
      <c r="D18" s="13">
        <v>2.5</v>
      </c>
      <c r="E18" s="13">
        <v>2.5</v>
      </c>
    </row>
    <row r="19" spans="2:5" ht="19.5" customHeight="1">
      <c r="B19" s="49">
        <v>7</v>
      </c>
      <c r="C19" s="50" t="s">
        <v>9</v>
      </c>
      <c r="D19" s="51">
        <f>0.03*100</f>
        <v>3</v>
      </c>
      <c r="E19" s="51">
        <f>0.03*100</f>
        <v>3</v>
      </c>
    </row>
    <row r="20" spans="2:5" ht="19.5" customHeight="1">
      <c r="B20" s="4">
        <v>8</v>
      </c>
      <c r="C20" s="41" t="s">
        <v>10</v>
      </c>
      <c r="D20" s="13">
        <v>0</v>
      </c>
      <c r="E20" s="13">
        <v>0</v>
      </c>
    </row>
    <row r="21" spans="2:5" ht="19.5" customHeight="1">
      <c r="B21" s="49">
        <v>9</v>
      </c>
      <c r="C21" s="50" t="s">
        <v>11</v>
      </c>
      <c r="D21" s="51">
        <f>0.006*100</f>
        <v>0.6</v>
      </c>
      <c r="E21" s="51">
        <f>0.006*100</f>
        <v>0.6</v>
      </c>
    </row>
    <row r="22" spans="2:6" ht="19.5" customHeight="1">
      <c r="B22" s="5"/>
      <c r="C22" s="46" t="s">
        <v>61</v>
      </c>
      <c r="D22" s="8">
        <f>SUM(D13:D21)/100</f>
        <v>0.36800000000000005</v>
      </c>
      <c r="E22" s="8">
        <f>SUM(E13:E21)/100</f>
        <v>0.36800000000000005</v>
      </c>
      <c r="F22" s="20"/>
    </row>
    <row r="23" spans="2:5" ht="19.5" customHeight="1">
      <c r="B23" s="3" t="s">
        <v>12</v>
      </c>
      <c r="C23" s="45" t="s">
        <v>13</v>
      </c>
      <c r="D23" s="7"/>
      <c r="E23" s="7"/>
    </row>
    <row r="24" spans="2:5" ht="19.5" customHeight="1">
      <c r="B24" s="5">
        <v>1</v>
      </c>
      <c r="C24" s="42" t="s">
        <v>14</v>
      </c>
      <c r="D24" s="12">
        <v>18.16</v>
      </c>
      <c r="E24" s="12">
        <v>0</v>
      </c>
    </row>
    <row r="25" spans="2:5" ht="19.5" customHeight="1">
      <c r="B25" s="4">
        <v>2</v>
      </c>
      <c r="C25" s="41" t="s">
        <v>55</v>
      </c>
      <c r="D25" s="13">
        <v>4.16</v>
      </c>
      <c r="E25" s="13">
        <v>0</v>
      </c>
    </row>
    <row r="26" spans="2:5" ht="19.5" customHeight="1">
      <c r="B26" s="5">
        <v>3</v>
      </c>
      <c r="C26" s="43" t="s">
        <v>15</v>
      </c>
      <c r="D26" s="44">
        <v>0.93</v>
      </c>
      <c r="E26" s="44">
        <v>0.69</v>
      </c>
    </row>
    <row r="27" spans="2:5" ht="19.5" customHeight="1">
      <c r="B27" s="4">
        <v>4</v>
      </c>
      <c r="C27" s="41" t="s">
        <v>16</v>
      </c>
      <c r="D27" s="13">
        <v>11.21</v>
      </c>
      <c r="E27" s="13">
        <v>8.33</v>
      </c>
    </row>
    <row r="28" spans="2:5" ht="19.5" customHeight="1">
      <c r="B28" s="5">
        <v>5</v>
      </c>
      <c r="C28" s="43" t="s">
        <v>17</v>
      </c>
      <c r="D28" s="44">
        <v>0.09</v>
      </c>
      <c r="E28" s="44">
        <v>0.06</v>
      </c>
    </row>
    <row r="29" spans="2:5" ht="19.5" customHeight="1">
      <c r="B29" s="4">
        <v>6</v>
      </c>
      <c r="C29" s="41" t="s">
        <v>56</v>
      </c>
      <c r="D29" s="13">
        <v>0.75</v>
      </c>
      <c r="E29" s="13">
        <v>0.56</v>
      </c>
    </row>
    <row r="30" spans="2:5" ht="19.5" customHeight="1">
      <c r="B30" s="5">
        <v>7</v>
      </c>
      <c r="C30" s="43" t="s">
        <v>57</v>
      </c>
      <c r="D30" s="44">
        <v>2.87</v>
      </c>
      <c r="E30" s="44">
        <v>0</v>
      </c>
    </row>
    <row r="31" spans="2:5" ht="19.5" customHeight="1">
      <c r="B31" s="4">
        <v>8</v>
      </c>
      <c r="C31" s="41" t="s">
        <v>58</v>
      </c>
      <c r="D31" s="13">
        <v>0.13</v>
      </c>
      <c r="E31" s="13">
        <v>0.09</v>
      </c>
    </row>
    <row r="32" spans="2:5" ht="19.5" customHeight="1">
      <c r="B32" s="5">
        <v>9</v>
      </c>
      <c r="C32" s="6" t="s">
        <v>59</v>
      </c>
      <c r="D32" s="12">
        <v>12.55</v>
      </c>
      <c r="E32" s="12">
        <v>9.33</v>
      </c>
    </row>
    <row r="33" spans="2:6" ht="19.5" customHeight="1">
      <c r="B33" s="4">
        <v>10</v>
      </c>
      <c r="C33" s="7" t="s">
        <v>60</v>
      </c>
      <c r="D33" s="13">
        <v>0.03</v>
      </c>
      <c r="E33" s="13">
        <v>0.02</v>
      </c>
      <c r="F33" s="14"/>
    </row>
    <row r="34" spans="2:5" ht="19.5" customHeight="1">
      <c r="B34" s="6"/>
      <c r="C34" s="46" t="s">
        <v>66</v>
      </c>
      <c r="D34" s="8">
        <f>SUM(D24:D33)/100</f>
        <v>0.5088000000000001</v>
      </c>
      <c r="E34" s="8">
        <f>SUM(E24:E33)/100</f>
        <v>0.19080000000000003</v>
      </c>
    </row>
    <row r="35" spans="2:5" ht="19.5" customHeight="1">
      <c r="B35" s="3" t="s">
        <v>18</v>
      </c>
      <c r="C35" s="45" t="s">
        <v>19</v>
      </c>
      <c r="D35" s="7"/>
      <c r="E35" s="7"/>
    </row>
    <row r="36" spans="2:6" ht="19.5" customHeight="1">
      <c r="B36" s="5">
        <v>1</v>
      </c>
      <c r="C36" s="47" t="s">
        <v>20</v>
      </c>
      <c r="D36" s="12">
        <v>8.32</v>
      </c>
      <c r="E36" s="12">
        <v>6.18</v>
      </c>
      <c r="F36" s="30"/>
    </row>
    <row r="37" spans="2:5" ht="19.5" customHeight="1">
      <c r="B37" s="4">
        <v>2</v>
      </c>
      <c r="C37" s="7" t="s">
        <v>62</v>
      </c>
      <c r="D37" s="13">
        <v>0.2</v>
      </c>
      <c r="E37" s="13">
        <v>0.15</v>
      </c>
    </row>
    <row r="38" spans="2:5" ht="19.5" customHeight="1">
      <c r="B38" s="5">
        <v>3</v>
      </c>
      <c r="C38" s="6" t="s">
        <v>63</v>
      </c>
      <c r="D38" s="12">
        <v>1.87</v>
      </c>
      <c r="E38" s="12">
        <v>1.39</v>
      </c>
    </row>
    <row r="39" spans="2:5" ht="19.5" customHeight="1">
      <c r="B39" s="4">
        <v>4</v>
      </c>
      <c r="C39" s="48" t="s">
        <v>64</v>
      </c>
      <c r="D39" s="4">
        <v>5.41</v>
      </c>
      <c r="E39" s="4">
        <v>4.02</v>
      </c>
    </row>
    <row r="40" spans="2:6" ht="19.5" customHeight="1">
      <c r="B40" s="5">
        <v>5</v>
      </c>
      <c r="C40" s="6" t="s">
        <v>65</v>
      </c>
      <c r="D40" s="12">
        <v>0.7</v>
      </c>
      <c r="E40" s="12">
        <v>0.52</v>
      </c>
      <c r="F40" s="14"/>
    </row>
    <row r="41" spans="2:6" ht="19.5" customHeight="1">
      <c r="B41" s="7"/>
      <c r="C41" s="45" t="s">
        <v>67</v>
      </c>
      <c r="D41" s="10">
        <f>SUM(D36:D40)/100</f>
        <v>0.165</v>
      </c>
      <c r="E41" s="10">
        <f>SUM(E36:E40)/100</f>
        <v>0.12259999999999999</v>
      </c>
      <c r="F41" s="30"/>
    </row>
    <row r="42" spans="2:5" ht="19.5" customHeight="1">
      <c r="B42" s="11" t="s">
        <v>21</v>
      </c>
      <c r="C42" s="11" t="s">
        <v>22</v>
      </c>
      <c r="D42" s="6"/>
      <c r="E42" s="6"/>
    </row>
    <row r="43" spans="2:6" ht="19.5" customHeight="1">
      <c r="B43" s="4">
        <v>1</v>
      </c>
      <c r="C43" s="7" t="s">
        <v>68</v>
      </c>
      <c r="D43" s="13">
        <v>18.72</v>
      </c>
      <c r="E43" s="13">
        <v>7.02</v>
      </c>
      <c r="F43" s="30"/>
    </row>
    <row r="44" spans="2:6" ht="27.75" customHeight="1">
      <c r="B44" s="5">
        <v>2</v>
      </c>
      <c r="C44" s="6" t="s">
        <v>70</v>
      </c>
      <c r="D44" s="12">
        <v>0.74</v>
      </c>
      <c r="E44" s="12">
        <v>0.55</v>
      </c>
      <c r="F44" s="30"/>
    </row>
    <row r="45" spans="2:6" ht="19.5" customHeight="1">
      <c r="B45" s="6"/>
      <c r="C45" s="46" t="s">
        <v>69</v>
      </c>
      <c r="D45" s="8">
        <f>SUM(D43:D44)/100</f>
        <v>0.19459999999999997</v>
      </c>
      <c r="E45" s="8">
        <f>SUM(E43:E44)/100</f>
        <v>0.07569999999999999</v>
      </c>
      <c r="F45" s="30"/>
    </row>
    <row r="46" ht="16.5" customHeight="1"/>
    <row r="47" spans="2:5" ht="19.5" customHeight="1">
      <c r="B47" s="7"/>
      <c r="C47" s="9" t="s">
        <v>23</v>
      </c>
      <c r="D47" s="10">
        <f>D22+D34+D41+D45</f>
        <v>1.2364000000000002</v>
      </c>
      <c r="E47" s="10">
        <f>E22+E34+E41+E45</f>
        <v>0.7571</v>
      </c>
    </row>
    <row r="48" ht="19.5" customHeight="1"/>
  </sheetData>
  <sheetProtection/>
  <mergeCells count="4">
    <mergeCell ref="B2:D2"/>
    <mergeCell ref="B3:D3"/>
    <mergeCell ref="B11:C11"/>
    <mergeCell ref="B7:E8"/>
  </mergeCells>
  <printOptions/>
  <pageMargins left="0.787401575" right="0.787401575" top="0.984251969" bottom="0.984251969" header="0.492125985" footer="0.492125985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3.57421875" style="0" customWidth="1"/>
    <col min="2" max="2" width="7.421875" style="0" customWidth="1"/>
    <col min="3" max="3" width="5.8515625" style="0" customWidth="1"/>
    <col min="4" max="4" width="28.7109375" style="0" customWidth="1"/>
    <col min="5" max="5" width="19.8515625" style="0" customWidth="1"/>
    <col min="6" max="6" width="11.421875" style="0" customWidth="1"/>
  </cols>
  <sheetData>
    <row r="2" spans="2:8" ht="24.75">
      <c r="B2" s="59" t="s">
        <v>24</v>
      </c>
      <c r="C2" s="59"/>
      <c r="D2" s="59"/>
      <c r="E2" s="59"/>
      <c r="F2" s="59"/>
      <c r="G2" s="15"/>
      <c r="H2" s="15"/>
    </row>
    <row r="3" spans="2:8" ht="19.5">
      <c r="B3" s="60" t="s">
        <v>25</v>
      </c>
      <c r="C3" s="60"/>
      <c r="D3" s="60"/>
      <c r="E3" s="60"/>
      <c r="F3" s="60"/>
      <c r="G3" s="16"/>
      <c r="H3" s="16"/>
    </row>
    <row r="6" spans="2:8" ht="13.5" customHeight="1">
      <c r="B6" s="61"/>
      <c r="C6" s="61"/>
      <c r="D6" s="61"/>
      <c r="E6" s="61"/>
      <c r="F6" s="61"/>
      <c r="G6" s="17"/>
      <c r="H6" s="17"/>
    </row>
    <row r="7" spans="3:6" s="21" customFormat="1" ht="13.5" customHeight="1">
      <c r="C7" s="22"/>
      <c r="D7" s="22"/>
      <c r="E7" s="22"/>
      <c r="F7" s="22"/>
    </row>
    <row r="8" spans="2:6" ht="19.5" customHeight="1">
      <c r="B8" s="23" t="s">
        <v>26</v>
      </c>
      <c r="C8" s="23"/>
      <c r="D8" s="23"/>
      <c r="E8" s="23"/>
      <c r="F8" s="23"/>
    </row>
    <row r="10" spans="2:6" ht="21" customHeight="1">
      <c r="B10" s="24" t="s">
        <v>27</v>
      </c>
      <c r="C10" s="58" t="s">
        <v>30</v>
      </c>
      <c r="D10" s="58"/>
      <c r="E10" s="58"/>
      <c r="F10" s="25">
        <f>F11+F15</f>
        <v>0.23</v>
      </c>
    </row>
    <row r="11" spans="2:7" ht="21" customHeight="1">
      <c r="B11" s="26"/>
      <c r="C11" s="27" t="s">
        <v>31</v>
      </c>
      <c r="D11" s="28" t="s">
        <v>38</v>
      </c>
      <c r="E11" s="28"/>
      <c r="F11" s="29">
        <f>SUM(F12:F14)</f>
        <v>0.134</v>
      </c>
      <c r="G11" s="30"/>
    </row>
    <row r="12" spans="2:6" ht="27" customHeight="1">
      <c r="B12" s="26"/>
      <c r="C12" s="31" t="s">
        <v>32</v>
      </c>
      <c r="D12" s="32" t="s">
        <v>47</v>
      </c>
      <c r="E12" s="32"/>
      <c r="F12" s="33">
        <v>0.05</v>
      </c>
    </row>
    <row r="13" spans="2:6" ht="15.75" customHeight="1">
      <c r="B13" s="26"/>
      <c r="C13" s="31" t="s">
        <v>33</v>
      </c>
      <c r="D13" s="32" t="s">
        <v>34</v>
      </c>
      <c r="E13" s="32"/>
      <c r="F13" s="33">
        <v>0.044</v>
      </c>
    </row>
    <row r="14" spans="2:6" ht="27.75" customHeight="1">
      <c r="B14" s="26"/>
      <c r="C14" s="39" t="s">
        <v>35</v>
      </c>
      <c r="D14" s="32" t="s">
        <v>48</v>
      </c>
      <c r="E14" s="32"/>
      <c r="F14" s="33">
        <v>0.04</v>
      </c>
    </row>
    <row r="15" spans="2:6" ht="15.75" customHeight="1">
      <c r="B15" s="26"/>
      <c r="C15" s="27" t="s">
        <v>37</v>
      </c>
      <c r="D15" s="28" t="s">
        <v>53</v>
      </c>
      <c r="E15" s="28"/>
      <c r="F15" s="29">
        <f>SUM(F17:F21)</f>
        <v>0.096</v>
      </c>
    </row>
    <row r="16" spans="2:6" ht="15.75" customHeight="1">
      <c r="B16" s="26"/>
      <c r="C16" s="31" t="s">
        <v>36</v>
      </c>
      <c r="D16" s="32" t="s">
        <v>39</v>
      </c>
      <c r="E16" s="32"/>
      <c r="F16" s="34"/>
    </row>
    <row r="17" spans="2:6" ht="15.75" customHeight="1">
      <c r="B17" s="26"/>
      <c r="D17" s="32" t="s">
        <v>40</v>
      </c>
      <c r="E17" s="32" t="s">
        <v>41</v>
      </c>
      <c r="F17" s="33">
        <v>0.05</v>
      </c>
    </row>
    <row r="18" spans="2:6" ht="15.75" customHeight="1">
      <c r="B18" s="26"/>
      <c r="D18" s="32" t="s">
        <v>42</v>
      </c>
      <c r="E18" s="32" t="s">
        <v>43</v>
      </c>
      <c r="F18" s="33">
        <v>0.0065</v>
      </c>
    </row>
    <row r="19" spans="2:6" ht="15.75" customHeight="1">
      <c r="B19" s="26"/>
      <c r="D19" s="32" t="s">
        <v>44</v>
      </c>
      <c r="E19" s="32" t="s">
        <v>45</v>
      </c>
      <c r="F19" s="33">
        <v>0.03</v>
      </c>
    </row>
    <row r="20" spans="2:6" ht="15.75" customHeight="1">
      <c r="B20" s="26"/>
      <c r="D20" s="32" t="s">
        <v>49</v>
      </c>
      <c r="E20" s="32" t="s">
        <v>51</v>
      </c>
      <c r="F20" s="33">
        <v>0.005</v>
      </c>
    </row>
    <row r="21" spans="2:6" ht="15.75" customHeight="1">
      <c r="B21" s="26"/>
      <c r="D21" s="32" t="s">
        <v>50</v>
      </c>
      <c r="E21" s="32" t="s">
        <v>52</v>
      </c>
      <c r="F21" s="33">
        <v>0.0045</v>
      </c>
    </row>
    <row r="22" spans="2:6" ht="15.75" customHeight="1">
      <c r="B22" s="35" t="s">
        <v>28</v>
      </c>
      <c r="C22" s="57" t="s">
        <v>54</v>
      </c>
      <c r="D22" s="57"/>
      <c r="E22" s="57"/>
      <c r="F22" s="36">
        <v>0.07</v>
      </c>
    </row>
    <row r="23" spans="2:6" ht="16.5" customHeight="1">
      <c r="B23" s="37" t="s">
        <v>29</v>
      </c>
      <c r="C23" s="56" t="s">
        <v>46</v>
      </c>
      <c r="D23" s="56"/>
      <c r="E23" s="56"/>
      <c r="F23" s="38">
        <f>F22+F10</f>
        <v>0.30000000000000004</v>
      </c>
    </row>
    <row r="24" ht="15" customHeight="1"/>
    <row r="25" ht="15" customHeight="1">
      <c r="B25" s="26"/>
    </row>
    <row r="26" ht="15" customHeight="1">
      <c r="B26" s="26"/>
    </row>
    <row r="27" ht="15" customHeight="1">
      <c r="B27" s="26"/>
    </row>
    <row r="28" ht="15" customHeight="1">
      <c r="B28" s="26"/>
    </row>
    <row r="29" ht="25.5" customHeight="1"/>
    <row r="30" ht="25.5" customHeight="1">
      <c r="G30" s="30"/>
    </row>
  </sheetData>
  <sheetProtection/>
  <mergeCells count="6">
    <mergeCell ref="C23:E23"/>
    <mergeCell ref="C22:E22"/>
    <mergeCell ref="C10:E10"/>
    <mergeCell ref="B2:F2"/>
    <mergeCell ref="B3:F3"/>
    <mergeCell ref="B6:F6"/>
  </mergeCells>
  <printOptions/>
  <pageMargins left="0.787401575" right="0.787401575" top="0.984251969" bottom="0.984251969" header="0.492125985" footer="0.492125985"/>
  <pageSetup orientation="portrait" paperSize="9"/>
  <ignoredErrors>
    <ignoredError sqref="F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02259-4</dc:creator>
  <cp:keywords/>
  <dc:description/>
  <cp:lastModifiedBy>03808-3</cp:lastModifiedBy>
  <cp:lastPrinted>2016-11-14T20:36:46Z</cp:lastPrinted>
  <dcterms:created xsi:type="dcterms:W3CDTF">2007-09-25T14:09:13Z</dcterms:created>
  <dcterms:modified xsi:type="dcterms:W3CDTF">2016-11-18T11:47:16Z</dcterms:modified>
  <cp:category/>
  <cp:version/>
  <cp:contentType/>
  <cp:contentStatus/>
</cp:coreProperties>
</file>